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k.gomes\Desktop\"/>
    </mc:Choice>
  </mc:AlternateContent>
  <xr:revisionPtr revIDLastSave="0" documentId="8_{311027CC-920D-4971-AB8E-7C4E9D9769B9}" xr6:coauthVersionLast="47" xr6:coauthVersionMax="47" xr10:uidLastSave="{00000000-0000-0000-0000-000000000000}"/>
  <bookViews>
    <workbookView xWindow="20370" yWindow="-4680" windowWidth="29040" windowHeight="15840" xr2:uid="{236A88A2-590B-484C-977E-137E414D301E}"/>
  </bookViews>
  <sheets>
    <sheet name="County Calc" sheetId="3" r:id="rId1"/>
    <sheet name="NEU Cal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D41" i="3" l="1"/>
  <c r="E45" i="3" s="1"/>
  <c r="F45" i="3" s="1"/>
  <c r="G45" i="3" s="1"/>
  <c r="D23" i="3"/>
  <c r="E32" i="3" s="1"/>
  <c r="F32" i="3" s="1"/>
  <c r="G32" i="3" s="1"/>
  <c r="D15" i="3"/>
  <c r="E17" i="3" s="1"/>
  <c r="F17" i="3" s="1"/>
  <c r="G17" i="3" s="1"/>
  <c r="D8" i="3"/>
  <c r="E10" i="3" s="1"/>
  <c r="D3" i="3"/>
  <c r="E6" i="3" s="1"/>
  <c r="F6" i="3" s="1"/>
  <c r="G6" i="3" s="1"/>
  <c r="E37" i="3" l="1"/>
  <c r="F37" i="3" s="1"/>
  <c r="G37" i="3" s="1"/>
  <c r="E38" i="3"/>
  <c r="F38" i="3" s="1"/>
  <c r="G38" i="3" s="1"/>
  <c r="E36" i="3"/>
  <c r="F36" i="3" s="1"/>
  <c r="G36" i="3" s="1"/>
  <c r="E35" i="3"/>
  <c r="F35" i="3" s="1"/>
  <c r="G35" i="3" s="1"/>
  <c r="E5" i="3"/>
  <c r="F5" i="3" s="1"/>
  <c r="G5" i="3" s="1"/>
  <c r="E31" i="3"/>
  <c r="F31" i="3" s="1"/>
  <c r="G31" i="3" s="1"/>
  <c r="E44" i="3"/>
  <c r="F44" i="3" s="1"/>
  <c r="G44" i="3" s="1"/>
  <c r="E16" i="3"/>
  <c r="E43" i="3"/>
  <c r="F43" i="3" s="1"/>
  <c r="G43" i="3" s="1"/>
  <c r="E20" i="3"/>
  <c r="F20" i="3" s="1"/>
  <c r="G20" i="3" s="1"/>
  <c r="E49" i="3"/>
  <c r="F49" i="3" s="1"/>
  <c r="G49" i="3" s="1"/>
  <c r="E19" i="3"/>
  <c r="F19" i="3" s="1"/>
  <c r="G19" i="3" s="1"/>
  <c r="E48" i="3"/>
  <c r="F48" i="3" s="1"/>
  <c r="G48" i="3" s="1"/>
  <c r="E18" i="3"/>
  <c r="F18" i="3" s="1"/>
  <c r="G18" i="3" s="1"/>
  <c r="E30" i="3"/>
  <c r="F30" i="3" s="1"/>
  <c r="G30" i="3" s="1"/>
  <c r="E47" i="3"/>
  <c r="F47" i="3" s="1"/>
  <c r="G47" i="3" s="1"/>
  <c r="E21" i="3"/>
  <c r="F21" i="3" s="1"/>
  <c r="G21" i="3" s="1"/>
  <c r="E42" i="3"/>
  <c r="F42" i="3" s="1"/>
  <c r="G42" i="3" s="1"/>
  <c r="E50" i="3"/>
  <c r="F50" i="3" s="1"/>
  <c r="G50" i="3" s="1"/>
  <c r="E29" i="3"/>
  <c r="F29" i="3" s="1"/>
  <c r="G29" i="3" s="1"/>
  <c r="E46" i="3"/>
  <c r="F46" i="3" s="1"/>
  <c r="G46" i="3" s="1"/>
  <c r="E39" i="3"/>
  <c r="F39" i="3" s="1"/>
  <c r="G39" i="3" s="1"/>
  <c r="E28" i="3"/>
  <c r="F28" i="3" s="1"/>
  <c r="G28" i="3" s="1"/>
  <c r="E13" i="3"/>
  <c r="E27" i="3"/>
  <c r="F27" i="3" s="1"/>
  <c r="G27" i="3" s="1"/>
  <c r="E9" i="3"/>
  <c r="E11" i="3"/>
  <c r="E34" i="3"/>
  <c r="F34" i="3" s="1"/>
  <c r="G34" i="3" s="1"/>
  <c r="E26" i="3"/>
  <c r="F26" i="3" s="1"/>
  <c r="G26" i="3" s="1"/>
  <c r="E12" i="3"/>
  <c r="E4" i="3"/>
  <c r="F4" i="3" s="1"/>
  <c r="G4" i="3" s="1"/>
  <c r="E33" i="3"/>
  <c r="F33" i="3" s="1"/>
  <c r="G33" i="3" s="1"/>
  <c r="E25" i="3"/>
  <c r="F25" i="3" s="1"/>
  <c r="G25" i="3" s="1"/>
  <c r="E24" i="3"/>
  <c r="F24" i="3" s="1"/>
  <c r="G24" i="3" s="1"/>
  <c r="D52" i="3"/>
  <c r="F11" i="3" l="1"/>
  <c r="G11" i="3" s="1"/>
  <c r="F10" i="3"/>
  <c r="G10" i="3" s="1"/>
  <c r="F16" i="3"/>
  <c r="G16" i="3" s="1"/>
  <c r="F9" i="3"/>
  <c r="G9" i="3" s="1"/>
  <c r="F13" i="3"/>
  <c r="G13" i="3" s="1"/>
  <c r="F12" i="3"/>
  <c r="G12" i="3" s="1"/>
  <c r="B1" i="2"/>
  <c r="C4" i="2" s="1"/>
  <c r="D4" i="2" s="1"/>
  <c r="C17" i="2" l="1"/>
  <c r="D17" i="2" s="1"/>
  <c r="C30" i="2"/>
  <c r="D30" i="2" s="1"/>
  <c r="C9" i="2"/>
  <c r="D9" i="2" s="1"/>
  <c r="C32" i="2"/>
  <c r="D32" i="2" s="1"/>
  <c r="C18" i="2"/>
  <c r="D18" i="2" s="1"/>
  <c r="C3" i="2"/>
  <c r="D3" i="2" s="1"/>
  <c r="C31" i="2"/>
  <c r="D31" i="2" s="1"/>
  <c r="C10" i="2"/>
  <c r="D10" i="2" s="1"/>
  <c r="C24" i="2"/>
  <c r="D24" i="2" s="1"/>
  <c r="C23" i="2"/>
  <c r="D23" i="2" s="1"/>
  <c r="C8" i="2"/>
  <c r="D8" i="2" s="1"/>
  <c r="C35" i="2"/>
  <c r="D35" i="2" s="1"/>
  <c r="C22" i="2"/>
  <c r="D22" i="2" s="1"/>
  <c r="C7" i="2"/>
  <c r="D7" i="2" s="1"/>
  <c r="C34" i="2"/>
  <c r="D34" i="2" s="1"/>
  <c r="C27" i="2"/>
  <c r="D27" i="2" s="1"/>
  <c r="C21" i="2"/>
  <c r="D21" i="2" s="1"/>
  <c r="C13" i="2"/>
  <c r="D13" i="2" s="1"/>
  <c r="C6" i="2"/>
  <c r="D6" i="2" s="1"/>
  <c r="C29" i="2"/>
  <c r="D29" i="2" s="1"/>
  <c r="C15" i="2"/>
  <c r="D15" i="2" s="1"/>
  <c r="C28" i="2"/>
  <c r="D28" i="2" s="1"/>
  <c r="C14" i="2"/>
  <c r="D14" i="2" s="1"/>
  <c r="C33" i="2"/>
  <c r="D33" i="2" s="1"/>
  <c r="C20" i="2"/>
  <c r="D20" i="2" s="1"/>
  <c r="C12" i="2"/>
  <c r="D12" i="2" s="1"/>
  <c r="C5" i="2"/>
  <c r="D5" i="2" s="1"/>
  <c r="C25" i="2"/>
  <c r="D25" i="2" s="1"/>
  <c r="C16" i="2"/>
  <c r="D16" i="2" s="1"/>
  <c r="C26" i="2"/>
  <c r="D26" i="2" s="1"/>
  <c r="C19" i="2"/>
  <c r="D19" i="2" s="1"/>
  <c r="C11" i="2"/>
  <c r="D11" i="2" s="1"/>
  <c r="D37" i="2" l="1"/>
</calcChain>
</file>

<file path=xl/sharedStrings.xml><?xml version="1.0" encoding="utf-8"?>
<sst xmlns="http://schemas.openxmlformats.org/spreadsheetml/2006/main" count="127" uniqueCount="50">
  <si>
    <t>County</t>
  </si>
  <si>
    <t>Population</t>
  </si>
  <si>
    <t>Bristol</t>
  </si>
  <si>
    <t>Kent</t>
  </si>
  <si>
    <t>Newport</t>
  </si>
  <si>
    <t>Providence</t>
  </si>
  <si>
    <t>Washington</t>
  </si>
  <si>
    <t>Municipality</t>
  </si>
  <si>
    <t>Barrington</t>
  </si>
  <si>
    <t>Burrillville</t>
  </si>
  <si>
    <t>Central Falls</t>
  </si>
  <si>
    <t>Charlestown</t>
  </si>
  <si>
    <t>Coventry</t>
  </si>
  <si>
    <t>Cranston</t>
  </si>
  <si>
    <t>Cumberland</t>
  </si>
  <si>
    <t>East Greenwich</t>
  </si>
  <si>
    <t>East Providence</t>
  </si>
  <si>
    <t>Exeter</t>
  </si>
  <si>
    <t>Foster</t>
  </si>
  <si>
    <t>Glocester</t>
  </si>
  <si>
    <t>Hopkinton</t>
  </si>
  <si>
    <t>Jamestown</t>
  </si>
  <si>
    <t>Johnston</t>
  </si>
  <si>
    <t>Lincoln</t>
  </si>
  <si>
    <t>Little Compton</t>
  </si>
  <si>
    <t>Middletown</t>
  </si>
  <si>
    <t>Narragansett</t>
  </si>
  <si>
    <t>New Shoreham</t>
  </si>
  <si>
    <t>North Kingstown</t>
  </si>
  <si>
    <t>North Providence</t>
  </si>
  <si>
    <t>North Smithfield</t>
  </si>
  <si>
    <t>Pawtucket</t>
  </si>
  <si>
    <t>Portsmouth</t>
  </si>
  <si>
    <t>Richmond</t>
  </si>
  <si>
    <t>Scituate</t>
  </si>
  <si>
    <t>Smithfield</t>
  </si>
  <si>
    <t>South Kingstown</t>
  </si>
  <si>
    <t>Tiverton</t>
  </si>
  <si>
    <t>Warren</t>
  </si>
  <si>
    <t>Warwick</t>
  </si>
  <si>
    <t>West Greenwich</t>
  </si>
  <si>
    <t>West Warwick</t>
  </si>
  <si>
    <t>Westerly</t>
  </si>
  <si>
    <t>Woonsocket</t>
  </si>
  <si>
    <t>% of Total</t>
  </si>
  <si>
    <t>Amount Due First Tranch</t>
  </si>
  <si>
    <t>% Pop to Total</t>
  </si>
  <si>
    <t>Total Amount</t>
  </si>
  <si>
    <t>Amt to Pay</t>
  </si>
  <si>
    <t>Tranche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</si>
</sst>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3" applyNumberFormat="1" applyFont="1"/>
    <xf numFmtId="0" fontId="2" fillId="2" borderId="0" xfId="1" applyFont="1" applyFill="1"/>
    <xf numFmtId="0" fontId="1" fillId="0" borderId="0" xfId="1"/>
    <xf numFmtId="0" fontId="1" fillId="0" borderId="0" xfId="1"/>
    <xf numFmtId="0" fontId="2" fillId="2" borderId="1" xfId="1" applyFont="1" applyFill="1" applyBorder="1"/>
    <xf numFmtId="164" fontId="0" fillId="0" borderId="0" xfId="0" applyNumberFormat="1"/>
    <xf numFmtId="10" fontId="0" fillId="0" borderId="0" xfId="6" applyNumberFormat="1" applyFont="1" applyAlignment="1">
      <alignment horizontal="center"/>
    </xf>
    <xf numFmtId="10" fontId="2" fillId="2" borderId="1" xfId="6" applyNumberFormat="1" applyFont="1" applyFill="1" applyBorder="1" applyAlignment="1">
      <alignment horizontal="center"/>
    </xf>
    <xf numFmtId="44" fontId="0" fillId="0" borderId="0" xfId="5" applyFont="1"/>
    <xf numFmtId="44" fontId="2" fillId="2" borderId="1" xfId="5" applyFont="1" applyFill="1" applyBorder="1" applyAlignment="1">
      <alignment horizontal="left"/>
    </xf>
    <xf numFmtId="10" fontId="2" fillId="2" borderId="0" xfId="6" applyNumberFormat="1" applyFont="1" applyFill="1"/>
    <xf numFmtId="10" fontId="0" fillId="0" borderId="0" xfId="6" applyNumberFormat="1" applyFont="1"/>
    <xf numFmtId="0" fontId="1" fillId="3" borderId="0" xfId="1" applyFill="1"/>
    <xf numFmtId="164" fontId="0" fillId="3" borderId="0" xfId="3" applyNumberFormat="1" applyFont="1" applyFill="1"/>
    <xf numFmtId="10" fontId="0" fillId="3" borderId="0" xfId="6" applyNumberFormat="1" applyFont="1" applyFill="1"/>
    <xf numFmtId="0" fontId="0" fillId="3" borderId="0" xfId="0" applyFill="1"/>
    <xf numFmtId="44" fontId="0" fillId="3" borderId="0" xfId="5" applyFont="1" applyFill="1"/>
    <xf numFmtId="0" fontId="0" fillId="4" borderId="0" xfId="0" applyFill="1"/>
    <xf numFmtId="0" fontId="2" fillId="4" borderId="1" xfId="0" applyFont="1" applyFill="1" applyBorder="1"/>
    <xf numFmtId="44" fontId="2" fillId="4" borderId="1" xfId="5" applyFont="1" applyFill="1" applyBorder="1"/>
    <xf numFmtId="44" fontId="0" fillId="3" borderId="0" xfId="0" applyNumberFormat="1" applyFill="1"/>
    <xf numFmtId="164" fontId="2" fillId="2" borderId="0" xfId="1" applyNumberFormat="1" applyFont="1" applyFill="1"/>
    <xf numFmtId="0" fontId="2" fillId="5" borderId="0" xfId="1" applyFont="1" applyFill="1"/>
    <xf numFmtId="10" fontId="2" fillId="5" borderId="0" xfId="6" applyNumberFormat="1" applyFont="1" applyFill="1"/>
    <xf numFmtId="0" fontId="0" fillId="5" borderId="0" xfId="0" applyFill="1"/>
    <xf numFmtId="44" fontId="0" fillId="5" borderId="0" xfId="5" applyFont="1" applyFill="1"/>
    <xf numFmtId="44" fontId="2" fillId="4" borderId="0" xfId="5" applyFont="1" applyFill="1"/>
    <xf numFmtId="0" fontId="4" fillId="4" borderId="0" xfId="0" applyFont="1" applyFill="1"/>
    <xf numFmtId="0" fontId="4" fillId="3" borderId="0" xfId="0" applyFont="1" applyFill="1"/>
    <xf numFmtId="44" fontId="0" fillId="3" borderId="0" xfId="0" applyNumberFormat="1" applyFont="1" applyFill="1"/>
    <xf numFmtId="10" fontId="2" fillId="2" borderId="0" xfId="6" applyNumberFormat="1" applyFont="1" applyFill="1" applyAlignment="1">
      <alignment horizontal="left"/>
    </xf>
  </cellXfs>
  <cellStyles count="7">
    <cellStyle name="Comma 2" xfId="3" xr:uid="{16750508-3237-4FC7-84AA-727E6346103C}"/>
    <cellStyle name="Currency" xfId="5" builtinId="4"/>
    <cellStyle name="Currency 2" xfId="4" xr:uid="{3AF733A2-8A33-4F71-9DE0-A688458E26F7}"/>
    <cellStyle name="Hyperlink 2" xfId="2" xr:uid="{492E786D-DD4E-4A6C-9B71-7D4EA57DAEF6}"/>
    <cellStyle name="Normal" xfId="0" builtinId="0"/>
    <cellStyle name="Normal 2" xfId="1" xr:uid="{B23FA68A-FCFF-4697-BE4D-9C1EEF6B240B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2AEE-FBEE-450A-A37A-CD23141761F4}">
  <dimension ref="A2:G52"/>
  <sheetViews>
    <sheetView tabSelected="1" topLeftCell="A42" zoomScaleNormal="100" workbookViewId="0">
      <selection activeCell="H51" sqref="H51"/>
    </sheetView>
  </sheetViews>
  <sheetFormatPr defaultRowHeight="15" x14ac:dyDescent="0.25"/>
  <cols>
    <col min="1" max="1" width="15.42578125" bestFit="1" customWidth="1"/>
    <col min="2" max="2" width="10.85546875" bestFit="1" customWidth="1"/>
    <col min="3" max="3" width="15.5703125" style="9" bestFit="1" customWidth="1"/>
    <col min="4" max="4" width="10" bestFit="1" customWidth="1"/>
    <col min="5" max="5" width="13.140625" style="12" bestFit="1" customWidth="1"/>
    <col min="6" max="6" width="15.7109375" bestFit="1" customWidth="1"/>
    <col min="7" max="7" width="15.5703125" style="29" bestFit="1" customWidth="1"/>
  </cols>
  <sheetData>
    <row r="2" spans="1:7" x14ac:dyDescent="0.25">
      <c r="A2" s="2" t="s">
        <v>7</v>
      </c>
      <c r="B2" s="2" t="s">
        <v>0</v>
      </c>
      <c r="C2" s="20" t="s">
        <v>47</v>
      </c>
      <c r="D2" s="2" t="s">
        <v>1</v>
      </c>
      <c r="E2" s="31" t="s">
        <v>46</v>
      </c>
      <c r="F2" s="19" t="s">
        <v>48</v>
      </c>
      <c r="G2" s="28" t="s">
        <v>49</v>
      </c>
    </row>
    <row r="3" spans="1:7" x14ac:dyDescent="0.25">
      <c r="A3" s="2"/>
      <c r="B3" s="2" t="s">
        <v>2</v>
      </c>
      <c r="C3" s="27">
        <v>9416477</v>
      </c>
      <c r="D3" s="22">
        <f>SUM(D4:D6)</f>
        <v>48479</v>
      </c>
      <c r="E3" s="11"/>
    </row>
    <row r="4" spans="1:7" s="16" customFormat="1" x14ac:dyDescent="0.25">
      <c r="A4" s="13" t="s">
        <v>8</v>
      </c>
      <c r="B4" s="13" t="s">
        <v>2</v>
      </c>
      <c r="C4" s="17"/>
      <c r="D4" s="14">
        <v>16053</v>
      </c>
      <c r="E4" s="15">
        <f>D4/$D$3</f>
        <v>0.33113306792631864</v>
      </c>
      <c r="F4" s="21">
        <f>E4*$C$3</f>
        <v>3118106.9180676173</v>
      </c>
      <c r="G4" s="30">
        <f>F4*0.5</f>
        <v>1559053.4590338087</v>
      </c>
    </row>
    <row r="5" spans="1:7" s="16" customFormat="1" x14ac:dyDescent="0.25">
      <c r="A5" s="13" t="s">
        <v>2</v>
      </c>
      <c r="B5" s="13" t="s">
        <v>2</v>
      </c>
      <c r="C5" s="17"/>
      <c r="D5" s="14">
        <v>21915</v>
      </c>
      <c r="E5" s="15">
        <f t="shared" ref="E5:E6" si="0">D5/$D$3</f>
        <v>0.4520514037005714</v>
      </c>
      <c r="F5" s="21">
        <f>E5*$C$3</f>
        <v>4256731.6457641451</v>
      </c>
      <c r="G5" s="30">
        <f t="shared" ref="G5:G6" si="1">F5*0.5</f>
        <v>2128365.8228820725</v>
      </c>
    </row>
    <row r="6" spans="1:7" x14ac:dyDescent="0.25">
      <c r="A6" s="4" t="s">
        <v>38</v>
      </c>
      <c r="B6" s="4" t="s">
        <v>2</v>
      </c>
      <c r="D6" s="1">
        <v>10511</v>
      </c>
      <c r="E6" s="15">
        <f t="shared" si="0"/>
        <v>0.21681552837310999</v>
      </c>
      <c r="F6" s="21">
        <f>E6*$C$3</f>
        <v>2041638.4361682376</v>
      </c>
      <c r="G6" s="30">
        <f t="shared" si="1"/>
        <v>1020819.2180841188</v>
      </c>
    </row>
    <row r="7" spans="1:7" x14ac:dyDescent="0.25">
      <c r="A7" s="23"/>
      <c r="B7" s="23"/>
      <c r="C7" s="26"/>
      <c r="D7" s="23"/>
      <c r="E7" s="24"/>
      <c r="F7" s="25"/>
    </row>
    <row r="8" spans="1:7" x14ac:dyDescent="0.25">
      <c r="A8" s="2"/>
      <c r="B8" s="2" t="s">
        <v>3</v>
      </c>
      <c r="C8" s="27">
        <v>31911795</v>
      </c>
      <c r="D8" s="22">
        <f>SUM(D9:D13)</f>
        <v>164292</v>
      </c>
      <c r="E8" s="11"/>
    </row>
    <row r="9" spans="1:7" x14ac:dyDescent="0.25">
      <c r="A9" s="4" t="s">
        <v>12</v>
      </c>
      <c r="B9" s="4" t="s">
        <v>3</v>
      </c>
      <c r="D9" s="1">
        <v>34819</v>
      </c>
      <c r="E9" s="12">
        <f>D9/$D$8</f>
        <v>0.21193363036544688</v>
      </c>
      <c r="F9" s="21">
        <f>E9*$C$8</f>
        <v>6763182.5658279154</v>
      </c>
      <c r="G9" s="30">
        <f t="shared" ref="G9:G13" si="2">F9*0.5</f>
        <v>3381591.2829139577</v>
      </c>
    </row>
    <row r="10" spans="1:7" x14ac:dyDescent="0.25">
      <c r="A10" s="4" t="s">
        <v>15</v>
      </c>
      <c r="B10" s="4" t="s">
        <v>3</v>
      </c>
      <c r="D10" s="1">
        <v>13120</v>
      </c>
      <c r="E10" s="12">
        <f t="shared" ref="E10:E13" si="3">D10/$D$8</f>
        <v>7.9857814135806976E-2</v>
      </c>
      <c r="F10" s="21">
        <f>E10*$C$8</f>
        <v>2548406.1938499743</v>
      </c>
      <c r="G10" s="30">
        <f t="shared" si="2"/>
        <v>1274203.0969249872</v>
      </c>
    </row>
    <row r="11" spans="1:7" x14ac:dyDescent="0.25">
      <c r="A11" s="4" t="s">
        <v>39</v>
      </c>
      <c r="B11" s="4" t="s">
        <v>3</v>
      </c>
      <c r="D11" s="1">
        <v>81004</v>
      </c>
      <c r="E11" s="12">
        <f t="shared" si="3"/>
        <v>0.49304896160494727</v>
      </c>
      <c r="F11" s="21">
        <f>E11*$C$8</f>
        <v>15734077.387699949</v>
      </c>
      <c r="G11" s="30">
        <f t="shared" si="2"/>
        <v>7867038.6938499743</v>
      </c>
    </row>
    <row r="12" spans="1:7" x14ac:dyDescent="0.25">
      <c r="A12" s="4" t="s">
        <v>40</v>
      </c>
      <c r="B12" s="4" t="s">
        <v>3</v>
      </c>
      <c r="D12" s="1">
        <v>6387</v>
      </c>
      <c r="E12" s="12">
        <f t="shared" si="3"/>
        <v>3.8875903878460301E-2</v>
      </c>
      <c r="F12" s="21">
        <f>E12*$C$8</f>
        <v>1240599.87500913</v>
      </c>
      <c r="G12" s="30">
        <f t="shared" si="2"/>
        <v>620299.93750456499</v>
      </c>
    </row>
    <row r="13" spans="1:7" x14ac:dyDescent="0.25">
      <c r="A13" s="4" t="s">
        <v>41</v>
      </c>
      <c r="B13" s="4" t="s">
        <v>3</v>
      </c>
      <c r="D13" s="1">
        <v>28962</v>
      </c>
      <c r="E13" s="12">
        <f t="shared" si="3"/>
        <v>0.17628369001533856</v>
      </c>
      <c r="F13" s="21">
        <f>E13*$C$8</f>
        <v>5625528.9776130309</v>
      </c>
      <c r="G13" s="30">
        <f t="shared" si="2"/>
        <v>2812764.4888065155</v>
      </c>
    </row>
    <row r="14" spans="1:7" s="18" customFormat="1" x14ac:dyDescent="0.25">
      <c r="A14" s="23"/>
      <c r="B14" s="23"/>
      <c r="C14" s="26"/>
      <c r="D14" s="23"/>
      <c r="E14" s="24"/>
      <c r="F14" s="25"/>
      <c r="G14" s="29"/>
    </row>
    <row r="15" spans="1:7" x14ac:dyDescent="0.25">
      <c r="A15" s="2"/>
      <c r="B15" s="2" t="s">
        <v>4</v>
      </c>
      <c r="C15" s="27">
        <v>15943466</v>
      </c>
      <c r="D15" s="22">
        <f>SUM(D16:D21)</f>
        <v>82082</v>
      </c>
      <c r="E15" s="11"/>
    </row>
    <row r="16" spans="1:7" x14ac:dyDescent="0.25">
      <c r="A16" s="4" t="s">
        <v>21</v>
      </c>
      <c r="B16" s="4" t="s">
        <v>4</v>
      </c>
      <c r="D16" s="1">
        <v>5498</v>
      </c>
      <c r="E16" s="12">
        <f>D16/$D$15</f>
        <v>6.698179868911576E-2</v>
      </c>
      <c r="F16" s="21">
        <f t="shared" ref="F16:F21" si="4">E16*$C$15</f>
        <v>1067922.0300187618</v>
      </c>
      <c r="G16" s="30">
        <f t="shared" ref="G16:G21" si="5">F16*0.5</f>
        <v>533961.01500938088</v>
      </c>
    </row>
    <row r="17" spans="1:7" x14ac:dyDescent="0.25">
      <c r="A17" s="4" t="s">
        <v>24</v>
      </c>
      <c r="B17" s="4" t="s">
        <v>4</v>
      </c>
      <c r="D17" s="1">
        <v>3474</v>
      </c>
      <c r="E17" s="12">
        <f t="shared" ref="E17:E21" si="6">D17/$D$15</f>
        <v>4.2323530128408178E-2</v>
      </c>
      <c r="F17" s="21">
        <f t="shared" si="4"/>
        <v>674783.76360225142</v>
      </c>
      <c r="G17" s="30">
        <f t="shared" si="5"/>
        <v>337391.88180112571</v>
      </c>
    </row>
    <row r="18" spans="1:7" x14ac:dyDescent="0.25">
      <c r="A18" s="4" t="s">
        <v>25</v>
      </c>
      <c r="B18" s="4" t="s">
        <v>4</v>
      </c>
      <c r="D18" s="1">
        <v>15888</v>
      </c>
      <c r="E18" s="12">
        <f t="shared" si="6"/>
        <v>0.19356253502594967</v>
      </c>
      <c r="F18" s="21">
        <f t="shared" si="4"/>
        <v>3086057.6960600377</v>
      </c>
      <c r="G18" s="30">
        <f t="shared" si="5"/>
        <v>1543028.8480300189</v>
      </c>
    </row>
    <row r="19" spans="1:7" x14ac:dyDescent="0.25">
      <c r="A19" s="4" t="s">
        <v>4</v>
      </c>
      <c r="B19" s="4" t="s">
        <v>4</v>
      </c>
      <c r="D19" s="1">
        <v>24334</v>
      </c>
      <c r="E19" s="12">
        <f t="shared" si="6"/>
        <v>0.29645963792305258</v>
      </c>
      <c r="F19" s="21">
        <f t="shared" si="4"/>
        <v>4726594.1575984992</v>
      </c>
      <c r="G19" s="30">
        <f t="shared" si="5"/>
        <v>2363297.0787992496</v>
      </c>
    </row>
    <row r="20" spans="1:7" x14ac:dyDescent="0.25">
      <c r="A20" s="4" t="s">
        <v>32</v>
      </c>
      <c r="B20" s="4" t="s">
        <v>4</v>
      </c>
      <c r="D20" s="1">
        <v>17226</v>
      </c>
      <c r="E20" s="12">
        <f t="shared" si="6"/>
        <v>0.20986330742428302</v>
      </c>
      <c r="F20" s="21">
        <f t="shared" si="4"/>
        <v>3345948.5065666041</v>
      </c>
      <c r="G20" s="30">
        <f t="shared" si="5"/>
        <v>1672974.2532833021</v>
      </c>
    </row>
    <row r="21" spans="1:7" x14ac:dyDescent="0.25">
      <c r="A21" s="4" t="s">
        <v>37</v>
      </c>
      <c r="B21" s="4" t="s">
        <v>4</v>
      </c>
      <c r="D21" s="1">
        <v>15662</v>
      </c>
      <c r="E21" s="12">
        <f t="shared" si="6"/>
        <v>0.19080919080919082</v>
      </c>
      <c r="F21" s="21">
        <f t="shared" si="4"/>
        <v>3042159.8461538465</v>
      </c>
      <c r="G21" s="30">
        <f t="shared" si="5"/>
        <v>1521079.9230769232</v>
      </c>
    </row>
    <row r="22" spans="1:7" x14ac:dyDescent="0.25">
      <c r="A22" s="23"/>
      <c r="B22" s="23"/>
      <c r="C22" s="26"/>
      <c r="D22" s="23"/>
      <c r="E22" s="24"/>
      <c r="F22" s="25"/>
    </row>
    <row r="23" spans="1:7" x14ac:dyDescent="0.25">
      <c r="A23" s="2"/>
      <c r="B23" s="2" t="s">
        <v>5</v>
      </c>
      <c r="C23" s="27">
        <v>124104857</v>
      </c>
      <c r="D23" s="22">
        <f>SUM(D24:D39)</f>
        <v>638931</v>
      </c>
      <c r="E23" s="11"/>
    </row>
    <row r="24" spans="1:7" s="16" customFormat="1" x14ac:dyDescent="0.25">
      <c r="A24" s="13" t="s">
        <v>9</v>
      </c>
      <c r="B24" s="13" t="s">
        <v>5</v>
      </c>
      <c r="C24" s="17"/>
      <c r="D24" s="14">
        <v>16854</v>
      </c>
      <c r="E24" s="15">
        <f>D24/$D$23</f>
        <v>2.6378435230095268E-2</v>
      </c>
      <c r="F24" s="21">
        <f t="shared" ref="F24:F39" si="7">E24*$C$23</f>
        <v>3273691.9321147352</v>
      </c>
      <c r="G24" s="30">
        <f t="shared" ref="G24:G39" si="8">F24*0.5</f>
        <v>1636845.9660573676</v>
      </c>
    </row>
    <row r="25" spans="1:7" s="16" customFormat="1" x14ac:dyDescent="0.25">
      <c r="A25" s="13" t="s">
        <v>10</v>
      </c>
      <c r="B25" s="13" t="s">
        <v>5</v>
      </c>
      <c r="C25" s="17"/>
      <c r="D25" s="14">
        <v>19568</v>
      </c>
      <c r="E25" s="15">
        <f t="shared" ref="E25:E39" si="9">D25/$D$23</f>
        <v>3.0626155249940917E-2</v>
      </c>
      <c r="F25" s="21">
        <f t="shared" si="7"/>
        <v>3800854.6177537167</v>
      </c>
      <c r="G25" s="30">
        <f t="shared" si="8"/>
        <v>1900427.3088768583</v>
      </c>
    </row>
    <row r="26" spans="1:7" s="16" customFormat="1" x14ac:dyDescent="0.25">
      <c r="A26" s="13" t="s">
        <v>13</v>
      </c>
      <c r="B26" s="13" t="s">
        <v>5</v>
      </c>
      <c r="C26" s="17"/>
      <c r="D26" s="14">
        <v>81456</v>
      </c>
      <c r="E26" s="15">
        <f t="shared" si="9"/>
        <v>0.12748794470764449</v>
      </c>
      <c r="F26" s="21">
        <f t="shared" si="7"/>
        <v>15821873.147166125</v>
      </c>
      <c r="G26" s="30">
        <f t="shared" si="8"/>
        <v>7910936.5735830627</v>
      </c>
    </row>
    <row r="27" spans="1:7" s="16" customFormat="1" x14ac:dyDescent="0.25">
      <c r="A27" s="13" t="s">
        <v>14</v>
      </c>
      <c r="B27" s="13" t="s">
        <v>5</v>
      </c>
      <c r="C27" s="17"/>
      <c r="D27" s="14">
        <v>35263</v>
      </c>
      <c r="E27" s="15">
        <f t="shared" si="9"/>
        <v>5.5190623087626053E-2</v>
      </c>
      <c r="F27" s="21">
        <f t="shared" si="7"/>
        <v>6849424.3860307299</v>
      </c>
      <c r="G27" s="30">
        <f t="shared" si="8"/>
        <v>3424712.1930153649</v>
      </c>
    </row>
    <row r="28" spans="1:7" s="16" customFormat="1" x14ac:dyDescent="0.25">
      <c r="A28" s="13" t="s">
        <v>16</v>
      </c>
      <c r="B28" s="13" t="s">
        <v>5</v>
      </c>
      <c r="C28" s="17"/>
      <c r="D28" s="14">
        <v>47618</v>
      </c>
      <c r="E28" s="15">
        <f t="shared" si="9"/>
        <v>7.4527609397571887E-2</v>
      </c>
      <c r="F28" s="21">
        <f t="shared" si="7"/>
        <v>9249238.3068375159</v>
      </c>
      <c r="G28" s="30">
        <f t="shared" si="8"/>
        <v>4624619.153418758</v>
      </c>
    </row>
    <row r="29" spans="1:7" s="16" customFormat="1" x14ac:dyDescent="0.25">
      <c r="A29" s="13" t="s">
        <v>18</v>
      </c>
      <c r="B29" s="13" t="s">
        <v>5</v>
      </c>
      <c r="C29" s="17"/>
      <c r="D29" s="14">
        <v>4745</v>
      </c>
      <c r="E29" s="15">
        <f t="shared" si="9"/>
        <v>7.4264670206955052E-3</v>
      </c>
      <c r="F29" s="21">
        <f t="shared" si="7"/>
        <v>921660.6276186317</v>
      </c>
      <c r="G29" s="30">
        <f t="shared" si="8"/>
        <v>460830.31380931585</v>
      </c>
    </row>
    <row r="30" spans="1:7" s="16" customFormat="1" x14ac:dyDescent="0.25">
      <c r="A30" s="13" t="s">
        <v>19</v>
      </c>
      <c r="B30" s="13" t="s">
        <v>5</v>
      </c>
      <c r="C30" s="17"/>
      <c r="D30" s="14">
        <v>10323</v>
      </c>
      <c r="E30" s="15">
        <f t="shared" si="9"/>
        <v>1.6156674194866112E-2</v>
      </c>
      <c r="F30" s="21">
        <f t="shared" si="7"/>
        <v>2005121.7405494489</v>
      </c>
      <c r="G30" s="30">
        <f t="shared" si="8"/>
        <v>1002560.8702747244</v>
      </c>
    </row>
    <row r="31" spans="1:7" s="16" customFormat="1" x14ac:dyDescent="0.25">
      <c r="A31" s="13" t="s">
        <v>22</v>
      </c>
      <c r="B31" s="13" t="s">
        <v>5</v>
      </c>
      <c r="C31" s="17"/>
      <c r="D31" s="14">
        <v>29471</v>
      </c>
      <c r="E31" s="15">
        <f t="shared" si="9"/>
        <v>4.6125481468264964E-2</v>
      </c>
      <c r="F31" s="21">
        <f t="shared" si="7"/>
        <v>5724396.2816751739</v>
      </c>
      <c r="G31" s="30">
        <f t="shared" si="8"/>
        <v>2862198.140837587</v>
      </c>
    </row>
    <row r="32" spans="1:7" s="16" customFormat="1" x14ac:dyDescent="0.25">
      <c r="A32" s="13" t="s">
        <v>23</v>
      </c>
      <c r="B32" s="13" t="s">
        <v>5</v>
      </c>
      <c r="C32" s="17"/>
      <c r="D32" s="14">
        <v>21987</v>
      </c>
      <c r="E32" s="15">
        <f t="shared" si="9"/>
        <v>3.4412166571977258E-2</v>
      </c>
      <c r="F32" s="21">
        <f t="shared" si="7"/>
        <v>4270717.0114754178</v>
      </c>
      <c r="G32" s="30">
        <f t="shared" si="8"/>
        <v>2135358.5057377089</v>
      </c>
    </row>
    <row r="33" spans="1:7" s="16" customFormat="1" x14ac:dyDescent="0.25">
      <c r="A33" s="13" t="s">
        <v>29</v>
      </c>
      <c r="B33" s="13" t="s">
        <v>5</v>
      </c>
      <c r="C33" s="17"/>
      <c r="D33" s="14">
        <v>32686</v>
      </c>
      <c r="E33" s="15">
        <f t="shared" si="9"/>
        <v>5.1157323717271504E-2</v>
      </c>
      <c r="F33" s="21">
        <f t="shared" si="7"/>
        <v>6348872.3444346888</v>
      </c>
      <c r="G33" s="30">
        <f t="shared" si="8"/>
        <v>3174436.1722173444</v>
      </c>
    </row>
    <row r="34" spans="1:7" s="16" customFormat="1" x14ac:dyDescent="0.25">
      <c r="A34" s="13" t="s">
        <v>30</v>
      </c>
      <c r="B34" s="13" t="s">
        <v>5</v>
      </c>
      <c r="C34" s="17"/>
      <c r="D34" s="14">
        <v>12582</v>
      </c>
      <c r="E34" s="15">
        <f t="shared" si="9"/>
        <v>1.969226724012452E-2</v>
      </c>
      <c r="F34" s="21">
        <f t="shared" si="7"/>
        <v>2443906.0098414384</v>
      </c>
      <c r="G34" s="30">
        <f t="shared" si="8"/>
        <v>1221953.0049207192</v>
      </c>
    </row>
    <row r="35" spans="1:7" s="16" customFormat="1" x14ac:dyDescent="0.25">
      <c r="A35" s="13" t="s">
        <v>31</v>
      </c>
      <c r="B35" s="13" t="s">
        <v>5</v>
      </c>
      <c r="C35" s="17"/>
      <c r="D35" s="14">
        <v>72117</v>
      </c>
      <c r="E35" s="15">
        <f t="shared" si="9"/>
        <v>0.11287134291496265</v>
      </c>
      <c r="F35" s="21">
        <f t="shared" si="7"/>
        <v>14007881.871859403</v>
      </c>
      <c r="G35" s="30">
        <f t="shared" si="8"/>
        <v>7003940.9359297017</v>
      </c>
    </row>
    <row r="36" spans="1:7" s="16" customFormat="1" x14ac:dyDescent="0.25">
      <c r="A36" s="13" t="s">
        <v>5</v>
      </c>
      <c r="B36" s="13" t="s">
        <v>5</v>
      </c>
      <c r="C36" s="17"/>
      <c r="D36" s="14">
        <v>179883</v>
      </c>
      <c r="E36" s="15">
        <f t="shared" si="9"/>
        <v>0.28153744301027811</v>
      </c>
      <c r="F36" s="21">
        <f t="shared" si="7"/>
        <v>34940164.104936212</v>
      </c>
      <c r="G36" s="30">
        <f t="shared" si="8"/>
        <v>17470082.052468106</v>
      </c>
    </row>
    <row r="37" spans="1:7" s="16" customFormat="1" x14ac:dyDescent="0.25">
      <c r="A37" s="13" t="s">
        <v>34</v>
      </c>
      <c r="B37" s="13" t="s">
        <v>5</v>
      </c>
      <c r="C37" s="17"/>
      <c r="D37" s="14">
        <v>10730</v>
      </c>
      <c r="E37" s="15">
        <f t="shared" si="9"/>
        <v>1.6793675686419974E-2</v>
      </c>
      <c r="F37" s="21">
        <f t="shared" si="7"/>
        <v>2084176.7195675278</v>
      </c>
      <c r="G37" s="30">
        <f t="shared" si="8"/>
        <v>1042088.3597837639</v>
      </c>
    </row>
    <row r="38" spans="1:7" s="16" customFormat="1" x14ac:dyDescent="0.25">
      <c r="A38" s="13" t="s">
        <v>35</v>
      </c>
      <c r="B38" s="13" t="s">
        <v>5</v>
      </c>
      <c r="C38" s="17"/>
      <c r="D38" s="14">
        <v>21897</v>
      </c>
      <c r="E38" s="15">
        <f t="shared" si="9"/>
        <v>3.4271306291289667E-2</v>
      </c>
      <c r="F38" s="21">
        <f t="shared" si="7"/>
        <v>4253235.5664837044</v>
      </c>
      <c r="G38" s="30">
        <f t="shared" si="8"/>
        <v>2126617.7832418522</v>
      </c>
    </row>
    <row r="39" spans="1:7" s="16" customFormat="1" x14ac:dyDescent="0.25">
      <c r="A39" s="13" t="s">
        <v>43</v>
      </c>
      <c r="B39" s="13" t="s">
        <v>5</v>
      </c>
      <c r="C39" s="17"/>
      <c r="D39" s="14">
        <v>41751</v>
      </c>
      <c r="E39" s="15">
        <f t="shared" si="9"/>
        <v>6.5345084210971141E-2</v>
      </c>
      <c r="F39" s="21">
        <f t="shared" si="7"/>
        <v>8109642.3316555312</v>
      </c>
      <c r="G39" s="30">
        <f t="shared" si="8"/>
        <v>4054821.1658277656</v>
      </c>
    </row>
    <row r="40" spans="1:7" x14ac:dyDescent="0.25">
      <c r="A40" s="23"/>
      <c r="B40" s="23"/>
      <c r="C40" s="26"/>
      <c r="D40" s="23"/>
      <c r="E40" s="24"/>
      <c r="F40" s="25"/>
    </row>
    <row r="41" spans="1:7" x14ac:dyDescent="0.25">
      <c r="A41" s="2"/>
      <c r="B41" s="2" t="s">
        <v>6</v>
      </c>
      <c r="C41" s="27">
        <v>24391860</v>
      </c>
      <c r="D41" s="22">
        <f>SUM(D42:D50)</f>
        <v>125577</v>
      </c>
      <c r="E41" s="11"/>
    </row>
    <row r="42" spans="1:7" x14ac:dyDescent="0.25">
      <c r="A42" s="4" t="s">
        <v>11</v>
      </c>
      <c r="B42" s="4" t="s">
        <v>6</v>
      </c>
      <c r="D42" s="1">
        <v>7826</v>
      </c>
      <c r="E42" s="12">
        <f>D42/$D$41</f>
        <v>6.2320329359675734E-2</v>
      </c>
      <c r="F42" s="21">
        <f t="shared" ref="F42:F50" si="10">E42*$C$41</f>
        <v>1520108.7488951001</v>
      </c>
      <c r="G42" s="30">
        <f t="shared" ref="G42:G50" si="11">F42*0.5</f>
        <v>760054.37444755004</v>
      </c>
    </row>
    <row r="43" spans="1:7" x14ac:dyDescent="0.25">
      <c r="A43" s="4" t="s">
        <v>17</v>
      </c>
      <c r="B43" s="4" t="s">
        <v>6</v>
      </c>
      <c r="D43" s="1">
        <v>6519</v>
      </c>
      <c r="E43" s="12">
        <f t="shared" ref="E43:E50" si="12">D43/$D$41</f>
        <v>5.1912372488592658E-2</v>
      </c>
      <c r="F43" s="21">
        <f t="shared" si="10"/>
        <v>1266239.3220096037</v>
      </c>
      <c r="G43" s="30">
        <f t="shared" si="11"/>
        <v>633119.66100480186</v>
      </c>
    </row>
    <row r="44" spans="1:7" x14ac:dyDescent="0.25">
      <c r="A44" s="4" t="s">
        <v>20</v>
      </c>
      <c r="B44" s="4" t="s">
        <v>6</v>
      </c>
      <c r="D44" s="1">
        <v>8060</v>
      </c>
      <c r="E44" s="12">
        <f t="shared" si="12"/>
        <v>6.4183727911958394E-2</v>
      </c>
      <c r="F44" s="21">
        <f t="shared" si="10"/>
        <v>1565560.5055065814</v>
      </c>
      <c r="G44" s="30">
        <f t="shared" si="11"/>
        <v>782780.2527532907</v>
      </c>
    </row>
    <row r="45" spans="1:7" x14ac:dyDescent="0.25">
      <c r="A45" s="4" t="s">
        <v>26</v>
      </c>
      <c r="B45" s="4" t="s">
        <v>6</v>
      </c>
      <c r="D45" s="1">
        <v>15349</v>
      </c>
      <c r="E45" s="12">
        <f t="shared" si="12"/>
        <v>0.12222779649139572</v>
      </c>
      <c r="F45" s="21">
        <f t="shared" si="10"/>
        <v>2981363.3001266154</v>
      </c>
      <c r="G45" s="30">
        <f t="shared" si="11"/>
        <v>1490681.6500633077</v>
      </c>
    </row>
    <row r="46" spans="1:7" x14ac:dyDescent="0.25">
      <c r="A46" s="4" t="s">
        <v>27</v>
      </c>
      <c r="B46" s="4" t="s">
        <v>6</v>
      </c>
      <c r="D46" s="1">
        <v>1030</v>
      </c>
      <c r="E46" s="12">
        <f t="shared" si="12"/>
        <v>8.2021389267142863E-3</v>
      </c>
      <c r="F46" s="21">
        <f t="shared" si="10"/>
        <v>200065.42440096513</v>
      </c>
      <c r="G46" s="30">
        <f t="shared" si="11"/>
        <v>100032.71220048257</v>
      </c>
    </row>
    <row r="47" spans="1:7" x14ac:dyDescent="0.25">
      <c r="A47" s="4" t="s">
        <v>28</v>
      </c>
      <c r="B47" s="4" t="s">
        <v>6</v>
      </c>
      <c r="D47" s="1">
        <v>26323</v>
      </c>
      <c r="E47" s="12">
        <f t="shared" si="12"/>
        <v>0.20961641064844677</v>
      </c>
      <c r="F47" s="21">
        <f t="shared" si="10"/>
        <v>5112934.1422394225</v>
      </c>
      <c r="G47" s="30">
        <f t="shared" si="11"/>
        <v>2556467.0711197113</v>
      </c>
    </row>
    <row r="48" spans="1:7" x14ac:dyDescent="0.25">
      <c r="A48" s="4" t="s">
        <v>33</v>
      </c>
      <c r="B48" s="4" t="s">
        <v>6</v>
      </c>
      <c r="D48" s="1">
        <v>7741</v>
      </c>
      <c r="E48" s="12">
        <f t="shared" si="12"/>
        <v>6.1643453817179901E-2</v>
      </c>
      <c r="F48" s="21">
        <f t="shared" si="10"/>
        <v>1503598.4954251177</v>
      </c>
      <c r="G48" s="30">
        <f t="shared" si="11"/>
        <v>751799.24771255883</v>
      </c>
    </row>
    <row r="49" spans="1:7" x14ac:dyDescent="0.25">
      <c r="A49" s="4" t="s">
        <v>36</v>
      </c>
      <c r="B49" s="4" t="s">
        <v>6</v>
      </c>
      <c r="D49" s="1">
        <v>30348</v>
      </c>
      <c r="E49" s="12">
        <f t="shared" si="12"/>
        <v>0.24166845839604387</v>
      </c>
      <c r="F49" s="21">
        <f t="shared" si="10"/>
        <v>5894743.2036121264</v>
      </c>
      <c r="G49" s="30">
        <f t="shared" si="11"/>
        <v>2947371.6018060632</v>
      </c>
    </row>
    <row r="50" spans="1:7" x14ac:dyDescent="0.25">
      <c r="A50" s="4" t="s">
        <v>42</v>
      </c>
      <c r="B50" s="4" t="s">
        <v>6</v>
      </c>
      <c r="D50" s="1">
        <v>22381</v>
      </c>
      <c r="E50" s="12">
        <f t="shared" si="12"/>
        <v>0.17822531195999267</v>
      </c>
      <c r="F50" s="21">
        <f t="shared" si="10"/>
        <v>4347246.8577844668</v>
      </c>
      <c r="G50" s="30">
        <f t="shared" si="11"/>
        <v>2173623.4288922334</v>
      </c>
    </row>
    <row r="52" spans="1:7" x14ac:dyDescent="0.25">
      <c r="D52" s="6">
        <f>SUM(D4:D51)</f>
        <v>2070243</v>
      </c>
      <c r="F52" s="9">
        <f t="shared" ref="F52:G52" si="13">SUM(F4:F51)</f>
        <v>205768454.99999997</v>
      </c>
      <c r="G52" s="9">
        <f t="shared" si="13"/>
        <v>102884227.49999999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3A7A-3502-4E77-B0D8-83606E26D9A5}">
  <dimension ref="A1:D37"/>
  <sheetViews>
    <sheetView workbookViewId="0">
      <selection activeCell="D1" sqref="D1"/>
    </sheetView>
  </sheetViews>
  <sheetFormatPr defaultRowHeight="15" x14ac:dyDescent="0.25"/>
  <cols>
    <col min="1" max="1" width="15.42578125" bestFit="1" customWidth="1"/>
    <col min="2" max="2" width="10" bestFit="1" customWidth="1"/>
    <col min="3" max="3" width="11.140625" style="7" customWidth="1"/>
    <col min="4" max="4" width="22" style="9" bestFit="1" customWidth="1"/>
  </cols>
  <sheetData>
    <row r="1" spans="1:4" x14ac:dyDescent="0.25">
      <c r="B1" s="6">
        <f>SUM(B3:B35)</f>
        <v>555532</v>
      </c>
      <c r="D1" s="9">
        <v>29073365.5</v>
      </c>
    </row>
    <row r="2" spans="1:4" x14ac:dyDescent="0.25">
      <c r="A2" s="5" t="s">
        <v>7</v>
      </c>
      <c r="B2" s="5" t="s">
        <v>1</v>
      </c>
      <c r="C2" s="8" t="s">
        <v>44</v>
      </c>
      <c r="D2" s="10" t="s">
        <v>45</v>
      </c>
    </row>
    <row r="3" spans="1:4" x14ac:dyDescent="0.25">
      <c r="A3" s="3" t="s">
        <v>8</v>
      </c>
      <c r="B3" s="1">
        <v>16053</v>
      </c>
      <c r="C3" s="7">
        <f>B3/$B$1</f>
        <v>2.8896625216909198E-2</v>
      </c>
      <c r="D3" s="9">
        <f>C3*$D$1</f>
        <v>840122.14664771792</v>
      </c>
    </row>
    <row r="4" spans="1:4" x14ac:dyDescent="0.25">
      <c r="A4" s="3" t="s">
        <v>2</v>
      </c>
      <c r="B4" s="1">
        <v>21915</v>
      </c>
      <c r="C4" s="7">
        <f t="shared" ref="C4:C35" si="0">B4/$B$1</f>
        <v>3.9448672623719247E-2</v>
      </c>
      <c r="D4" s="9">
        <f t="shared" ref="D4:D35" si="1">C4*$D$1</f>
        <v>1146905.6776792337</v>
      </c>
    </row>
    <row r="5" spans="1:4" x14ac:dyDescent="0.25">
      <c r="A5" s="3" t="s">
        <v>9</v>
      </c>
      <c r="B5" s="1">
        <v>16854</v>
      </c>
      <c r="C5" s="7">
        <f t="shared" si="0"/>
        <v>3.0338486351821316E-2</v>
      </c>
      <c r="D5" s="9">
        <f t="shared" si="1"/>
        <v>882041.90242326271</v>
      </c>
    </row>
    <row r="6" spans="1:4" x14ac:dyDescent="0.25">
      <c r="A6" s="3" t="s">
        <v>10</v>
      </c>
      <c r="B6" s="1">
        <v>19568</v>
      </c>
      <c r="C6" s="7">
        <f t="shared" si="0"/>
        <v>3.5223893493084107E-2</v>
      </c>
      <c r="D6" s="9">
        <f t="shared" si="1"/>
        <v>1024077.129857506</v>
      </c>
    </row>
    <row r="7" spans="1:4" x14ac:dyDescent="0.25">
      <c r="A7" s="3" t="s">
        <v>11</v>
      </c>
      <c r="B7" s="1">
        <v>7826</v>
      </c>
      <c r="C7" s="7">
        <f t="shared" si="0"/>
        <v>1.408739730564576E-2</v>
      </c>
      <c r="D7" s="9">
        <f t="shared" si="1"/>
        <v>409568.05081075442</v>
      </c>
    </row>
    <row r="8" spans="1:4" x14ac:dyDescent="0.25">
      <c r="A8" s="3" t="s">
        <v>12</v>
      </c>
      <c r="B8" s="1">
        <v>34819</v>
      </c>
      <c r="C8" s="7">
        <f t="shared" si="0"/>
        <v>6.2676857498757954E-2</v>
      </c>
      <c r="D8" s="9">
        <f t="shared" si="1"/>
        <v>1822227.1864528058</v>
      </c>
    </row>
    <row r="9" spans="1:4" x14ac:dyDescent="0.25">
      <c r="A9" s="3" t="s">
        <v>14</v>
      </c>
      <c r="B9" s="1">
        <v>35263</v>
      </c>
      <c r="C9" s="7">
        <f t="shared" si="0"/>
        <v>6.3476091386274774E-2</v>
      </c>
      <c r="D9" s="9">
        <f t="shared" si="1"/>
        <v>1845463.6053845682</v>
      </c>
    </row>
    <row r="10" spans="1:4" x14ac:dyDescent="0.25">
      <c r="A10" s="3" t="s">
        <v>15</v>
      </c>
      <c r="B10" s="1">
        <v>13120</v>
      </c>
      <c r="C10" s="7">
        <f t="shared" si="0"/>
        <v>2.36170013608577E-2</v>
      </c>
      <c r="D10" s="9">
        <f t="shared" si="1"/>
        <v>686625.71257821331</v>
      </c>
    </row>
    <row r="11" spans="1:4" x14ac:dyDescent="0.25">
      <c r="A11" s="3" t="s">
        <v>17</v>
      </c>
      <c r="B11" s="1">
        <v>6519</v>
      </c>
      <c r="C11" s="7">
        <f t="shared" si="0"/>
        <v>1.1734697551176169E-2</v>
      </c>
      <c r="D11" s="9">
        <f t="shared" si="1"/>
        <v>341167.15093729971</v>
      </c>
    </row>
    <row r="12" spans="1:4" x14ac:dyDescent="0.25">
      <c r="A12" s="3" t="s">
        <v>18</v>
      </c>
      <c r="B12" s="1">
        <v>4745</v>
      </c>
      <c r="C12" s="7">
        <f t="shared" si="0"/>
        <v>8.5413621537553195E-3</v>
      </c>
      <c r="D12" s="9">
        <f t="shared" si="1"/>
        <v>248326.14376399561</v>
      </c>
    </row>
    <row r="13" spans="1:4" x14ac:dyDescent="0.25">
      <c r="A13" s="3" t="s">
        <v>19</v>
      </c>
      <c r="B13" s="1">
        <v>10323</v>
      </c>
      <c r="C13" s="7">
        <f t="shared" si="0"/>
        <v>1.8582187884766316E-2</v>
      </c>
      <c r="D13" s="9">
        <f t="shared" si="1"/>
        <v>540246.74016348296</v>
      </c>
    </row>
    <row r="14" spans="1:4" x14ac:dyDescent="0.25">
      <c r="A14" s="3" t="s">
        <v>20</v>
      </c>
      <c r="B14" s="1">
        <v>8060</v>
      </c>
      <c r="C14" s="7">
        <f t="shared" si="0"/>
        <v>1.4508615165283009E-2</v>
      </c>
      <c r="D14" s="9">
        <f t="shared" si="1"/>
        <v>421814.2715991158</v>
      </c>
    </row>
    <row r="15" spans="1:4" x14ac:dyDescent="0.25">
      <c r="A15" s="3" t="s">
        <v>21</v>
      </c>
      <c r="B15" s="1">
        <v>5498</v>
      </c>
      <c r="C15" s="7">
        <f t="shared" si="0"/>
        <v>9.8968196251521066E-3</v>
      </c>
      <c r="D15" s="9">
        <f t="shared" si="1"/>
        <v>287733.85424962017</v>
      </c>
    </row>
    <row r="16" spans="1:4" x14ac:dyDescent="0.25">
      <c r="A16" s="3" t="s">
        <v>22</v>
      </c>
      <c r="B16" s="1">
        <v>29471</v>
      </c>
      <c r="C16" s="7">
        <f t="shared" si="0"/>
        <v>5.3050049322091258E-2</v>
      </c>
      <c r="D16" s="9">
        <f t="shared" si="1"/>
        <v>1542343.4737341863</v>
      </c>
    </row>
    <row r="17" spans="1:4" x14ac:dyDescent="0.25">
      <c r="A17" s="3" t="s">
        <v>23</v>
      </c>
      <c r="B17" s="1">
        <v>21987</v>
      </c>
      <c r="C17" s="7">
        <f t="shared" si="0"/>
        <v>3.9578278118992248E-2</v>
      </c>
      <c r="D17" s="9">
        <f t="shared" si="1"/>
        <v>1150673.7456141142</v>
      </c>
    </row>
    <row r="18" spans="1:4" x14ac:dyDescent="0.25">
      <c r="A18" s="3" t="s">
        <v>24</v>
      </c>
      <c r="B18" s="1">
        <v>3474</v>
      </c>
      <c r="C18" s="7">
        <f t="shared" si="0"/>
        <v>6.2534651469222293E-3</v>
      </c>
      <c r="D18" s="9">
        <f t="shared" si="1"/>
        <v>181809.27785798119</v>
      </c>
    </row>
    <row r="19" spans="1:4" x14ac:dyDescent="0.25">
      <c r="A19" s="3" t="s">
        <v>25</v>
      </c>
      <c r="B19" s="1">
        <v>15888</v>
      </c>
      <c r="C19" s="7">
        <f t="shared" si="0"/>
        <v>2.859961262357524E-2</v>
      </c>
      <c r="D19" s="9">
        <f t="shared" si="1"/>
        <v>831486.99096361687</v>
      </c>
    </row>
    <row r="20" spans="1:4" x14ac:dyDescent="0.25">
      <c r="A20" s="3" t="s">
        <v>26</v>
      </c>
      <c r="B20" s="1">
        <v>15349</v>
      </c>
      <c r="C20" s="7">
        <f t="shared" si="0"/>
        <v>2.7629371485350978E-2</v>
      </c>
      <c r="D20" s="9">
        <f t="shared" si="1"/>
        <v>803278.81572888687</v>
      </c>
    </row>
    <row r="21" spans="1:4" x14ac:dyDescent="0.25">
      <c r="A21" s="3" t="s">
        <v>27</v>
      </c>
      <c r="B21" s="1">
        <v>1030</v>
      </c>
      <c r="C21" s="7">
        <f t="shared" si="0"/>
        <v>1.8540786129331885E-3</v>
      </c>
      <c r="D21" s="9">
        <f t="shared" si="1"/>
        <v>53904.305179539617</v>
      </c>
    </row>
    <row r="22" spans="1:4" x14ac:dyDescent="0.25">
      <c r="A22" s="3" t="s">
        <v>4</v>
      </c>
      <c r="B22" s="1">
        <v>24334</v>
      </c>
      <c r="C22" s="7">
        <f t="shared" si="0"/>
        <v>4.3803057249627388E-2</v>
      </c>
      <c r="D22" s="9">
        <f t="shared" si="1"/>
        <v>1273502.2934358418</v>
      </c>
    </row>
    <row r="23" spans="1:4" x14ac:dyDescent="0.25">
      <c r="A23" s="3" t="s">
        <v>28</v>
      </c>
      <c r="B23" s="1">
        <v>26323</v>
      </c>
      <c r="C23" s="7">
        <f t="shared" si="0"/>
        <v>4.7383409056544E-2</v>
      </c>
      <c r="D23" s="9">
        <f t="shared" si="1"/>
        <v>1377595.1701369139</v>
      </c>
    </row>
    <row r="24" spans="1:4" x14ac:dyDescent="0.25">
      <c r="A24" s="3" t="s">
        <v>29</v>
      </c>
      <c r="B24" s="1">
        <v>32686</v>
      </c>
      <c r="C24" s="7">
        <f t="shared" si="0"/>
        <v>5.8837294701295333E-2</v>
      </c>
      <c r="D24" s="9">
        <f t="shared" si="1"/>
        <v>1710598.1738819724</v>
      </c>
    </row>
    <row r="25" spans="1:4" x14ac:dyDescent="0.25">
      <c r="A25" s="3" t="s">
        <v>30</v>
      </c>
      <c r="B25" s="1">
        <v>12582</v>
      </c>
      <c r="C25" s="7">
        <f t="shared" si="0"/>
        <v>2.2648560298956677E-2</v>
      </c>
      <c r="D25" s="9">
        <f t="shared" si="1"/>
        <v>658469.87162035669</v>
      </c>
    </row>
    <row r="26" spans="1:4" x14ac:dyDescent="0.25">
      <c r="A26" s="3" t="s">
        <v>32</v>
      </c>
      <c r="B26" s="1">
        <v>17226</v>
      </c>
      <c r="C26" s="7">
        <f t="shared" si="0"/>
        <v>3.100811474406515E-2</v>
      </c>
      <c r="D26" s="9">
        <f t="shared" si="1"/>
        <v>901510.25342014502</v>
      </c>
    </row>
    <row r="27" spans="1:4" x14ac:dyDescent="0.25">
      <c r="A27" s="3" t="s">
        <v>33</v>
      </c>
      <c r="B27" s="1">
        <v>7741</v>
      </c>
      <c r="C27" s="7">
        <f t="shared" si="0"/>
        <v>1.3934390818170691E-2</v>
      </c>
      <c r="D27" s="9">
        <f t="shared" si="1"/>
        <v>405119.63727652055</v>
      </c>
    </row>
    <row r="28" spans="1:4" x14ac:dyDescent="0.25">
      <c r="A28" s="3" t="s">
        <v>34</v>
      </c>
      <c r="B28" s="1">
        <v>10730</v>
      </c>
      <c r="C28" s="7">
        <f t="shared" si="0"/>
        <v>1.931481894832341E-2</v>
      </c>
      <c r="D28" s="9">
        <f t="shared" si="1"/>
        <v>561546.79085093213</v>
      </c>
    </row>
    <row r="29" spans="1:4" x14ac:dyDescent="0.25">
      <c r="A29" s="3" t="s">
        <v>35</v>
      </c>
      <c r="B29" s="1">
        <v>21897</v>
      </c>
      <c r="C29" s="7">
        <f t="shared" si="0"/>
        <v>3.9416271249900998E-2</v>
      </c>
      <c r="D29" s="9">
        <f t="shared" si="1"/>
        <v>1145963.6606955135</v>
      </c>
    </row>
    <row r="30" spans="1:4" x14ac:dyDescent="0.25">
      <c r="A30" s="3" t="s">
        <v>36</v>
      </c>
      <c r="B30" s="1">
        <v>30348</v>
      </c>
      <c r="C30" s="7">
        <f t="shared" si="0"/>
        <v>5.4628716257569321E-2</v>
      </c>
      <c r="D30" s="9">
        <f t="shared" si="1"/>
        <v>1588240.6345521051</v>
      </c>
    </row>
    <row r="31" spans="1:4" x14ac:dyDescent="0.25">
      <c r="A31" s="3" t="s">
        <v>37</v>
      </c>
      <c r="B31" s="1">
        <v>15662</v>
      </c>
      <c r="C31" s="7">
        <f t="shared" si="0"/>
        <v>2.819279537452388E-2</v>
      </c>
      <c r="D31" s="9">
        <f t="shared" si="1"/>
        <v>819659.4443902421</v>
      </c>
    </row>
    <row r="32" spans="1:4" x14ac:dyDescent="0.25">
      <c r="A32" s="3" t="s">
        <v>38</v>
      </c>
      <c r="B32" s="1">
        <v>10511</v>
      </c>
      <c r="C32" s="7">
        <f t="shared" si="0"/>
        <v>1.89206022335347E-2</v>
      </c>
      <c r="D32" s="9">
        <f t="shared" si="1"/>
        <v>550085.58421567071</v>
      </c>
    </row>
    <row r="33" spans="1:4" x14ac:dyDescent="0.25">
      <c r="A33" s="3" t="s">
        <v>40</v>
      </c>
      <c r="B33" s="1">
        <v>6387</v>
      </c>
      <c r="C33" s="7">
        <f t="shared" si="0"/>
        <v>1.1497087476509004E-2</v>
      </c>
      <c r="D33" s="9">
        <f t="shared" si="1"/>
        <v>334259.02639001893</v>
      </c>
    </row>
    <row r="34" spans="1:4" x14ac:dyDescent="0.25">
      <c r="A34" s="3" t="s">
        <v>41</v>
      </c>
      <c r="B34" s="1">
        <v>28962</v>
      </c>
      <c r="C34" s="7">
        <f t="shared" si="0"/>
        <v>5.2133810473564079E-2</v>
      </c>
      <c r="D34" s="9">
        <f t="shared" si="1"/>
        <v>1515705.3268056565</v>
      </c>
    </row>
    <row r="35" spans="1:4" x14ac:dyDescent="0.25">
      <c r="A35" s="3" t="s">
        <v>42</v>
      </c>
      <c r="B35" s="1">
        <v>22381</v>
      </c>
      <c r="C35" s="7">
        <f t="shared" si="0"/>
        <v>4.0287508190347272E-2</v>
      </c>
      <c r="D35" s="9">
        <f t="shared" si="1"/>
        <v>1171293.4507022097</v>
      </c>
    </row>
    <row r="37" spans="1:4" x14ac:dyDescent="0.25">
      <c r="D37" s="9">
        <f>SUM(D3:D36)</f>
        <v>29073365.5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Calc</vt:lpstr>
      <vt:lpstr>NEU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Pascale, Dorothy (DOA)</dc:creator>
  <cp:lastModifiedBy>Gomes, Derek (DOA)</cp:lastModifiedBy>
  <dcterms:created xsi:type="dcterms:W3CDTF">2021-04-21T13:13:24Z</dcterms:created>
  <dcterms:modified xsi:type="dcterms:W3CDTF">2022-04-27T20:18:53Z</dcterms:modified>
</cp:coreProperties>
</file>